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de_bord\"/>
    </mc:Choice>
  </mc:AlternateContent>
  <xr:revisionPtr revIDLastSave="0" documentId="13_ncr:1_{2C785163-4ECC-4EB1-8BA5-ECA5870977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EUILLE DE ROUTE" sheetId="6" r:id="rId1"/>
    <sheet name="EX 01" sheetId="1" r:id="rId2"/>
    <sheet name="TCD" sheetId="5" r:id="rId3"/>
    <sheet name="TABLEAU DE BORD" sheetId="2" r:id="rId4"/>
  </sheets>
  <definedNames>
    <definedName name="_xlcn.WorksheetConnection_tcd_lire_donneesCopie.xlsxtbl_Recensement" hidden="1">tbl_Recensement[]</definedName>
  </definedNames>
  <calcPr calcId="191029"/>
  <pivotCaches>
    <pivotCache cacheId="3" r:id="rId5"/>
  </pivotCaches>
  <extLst>
    <ext xmlns:x15="http://schemas.microsoft.com/office/spreadsheetml/2010/11/main" uri="{FCE2AD5D-F65C-4FA6-A056-5C36A1767C68}">
      <x15:dataModel>
        <x15:modelTables>
          <x15:modelTable id="tbl_Recensement" name="tbl_Recensement" connection="WorksheetConnection_tcd_lire_donnees - Copie.xlsx!tbl_Recensemen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 a="1"/>
  <c r="H2" i="2" s="1"/>
  <c r="H4" i="5" s="1" a="1"/>
  <c r="H4" i="5" s="1"/>
  <c r="F2" i="2"/>
  <c r="D4" i="2" l="1"/>
  <c r="B4" i="2"/>
  <c r="D5" i="2"/>
  <c r="B5" i="2"/>
  <c r="F5" i="2" l="1"/>
  <c r="H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23395A-B553-47C3-9BA2-F84FD2C4ED43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E51B1BC-5121-45FE-A6A3-0546BD5A0537}" name="WorksheetConnection_tcd_lire_donnees - Copie.xlsx!tbl_Recensement" type="102" refreshedVersion="8" minRefreshableVersion="5">
    <extLst>
      <ext xmlns:x15="http://schemas.microsoft.com/office/spreadsheetml/2010/11/main" uri="{DE250136-89BD-433C-8126-D09CA5730AF9}">
        <x15:connection id="tbl_Recensement">
          <x15:rangePr sourceName="_xlcn.WorksheetConnection_tcd_lire_donneesCopie.xlsxtbl_Recensement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<sst xmlns="http://schemas.openxmlformats.org/spreadsheetml/2006/main" count="44" uniqueCount="23">
  <si>
    <t>Evolution de la population par région</t>
  </si>
  <si>
    <t>Bretagne</t>
  </si>
  <si>
    <t>Corse</t>
  </si>
  <si>
    <t>Île-de-France</t>
  </si>
  <si>
    <t>Pays de la Loire</t>
  </si>
  <si>
    <t>Provence-Alpes-Côte d'Azur</t>
  </si>
  <si>
    <t>Auvergne-Rhône-Alpes</t>
  </si>
  <si>
    <t>Normandie</t>
  </si>
  <si>
    <t>Bourgogne- Franche-Comté</t>
  </si>
  <si>
    <t>Centre - Val de Loire</t>
  </si>
  <si>
    <t>Grand Est</t>
  </si>
  <si>
    <t>Nouvelle Aquitaine</t>
  </si>
  <si>
    <t>Occitanie</t>
  </si>
  <si>
    <t>Hauts-de-France</t>
  </si>
  <si>
    <t>REGION</t>
  </si>
  <si>
    <t>%</t>
  </si>
  <si>
    <t>Différence</t>
  </si>
  <si>
    <t>Année 1990</t>
  </si>
  <si>
    <t>Année 1999</t>
  </si>
  <si>
    <t>Année 2008</t>
  </si>
  <si>
    <t>Année 2022</t>
  </si>
  <si>
    <t>TOTAL REGION</t>
  </si>
  <si>
    <t>ANNÉE SÉLECTIONNÉE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</si>
</sst>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\ * #,##0.00\ [$€-1]\ ;\-* #,##0.00\ [$€-1]\ ;\ * \-#\ [$€-1]\ "/>
    <numFmt numFmtId="166" formatCode="_-* #,##0.00\ [$€-1]_-;\-* #,##0.00\ [$€-1]_-;_-* \-??\ [$€-1]_-"/>
    <numFmt numFmtId="167" formatCode="_-* #,##0\ _€_-;\-* #,##0\ _€_-;_-* &quot;-&quot;??\ _€_-;_-@_-"/>
    <numFmt numFmtId="168" formatCode=";;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6"/>
      <name val="Arial"/>
      <family val="2"/>
    </font>
    <font>
      <sz val="11"/>
      <color theme="0"/>
      <name val="Arial"/>
      <family val="2"/>
    </font>
    <font>
      <sz val="24"/>
      <color theme="0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rgb="FF00B050"/>
      </bottom>
      <diagonal/>
    </border>
  </borders>
  <cellStyleXfs count="7">
    <xf numFmtId="0" fontId="0" fillId="0" borderId="0"/>
    <xf numFmtId="165" fontId="2" fillId="0" borderId="0" applyFill="0" applyBorder="0" applyAlignment="0" applyProtection="0"/>
    <xf numFmtId="166" fontId="3" fillId="0" borderId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3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pivotButton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3" fontId="1" fillId="0" borderId="0" xfId="4" applyNumberFormat="1" applyFont="1" applyAlignment="1">
      <alignment vertical="center"/>
    </xf>
    <xf numFmtId="1" fontId="7" fillId="0" borderId="0" xfId="4" applyNumberFormat="1" applyFont="1" applyAlignment="1">
      <alignment vertical="center"/>
    </xf>
    <xf numFmtId="3" fontId="7" fillId="0" borderId="0" xfId="4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8" fillId="2" borderId="0" xfId="3" applyNumberFormat="1" applyFont="1" applyFill="1" applyAlignment="1">
      <alignment horizontal="left" vertical="center"/>
    </xf>
    <xf numFmtId="167" fontId="0" fillId="0" borderId="0" xfId="3" applyNumberFormat="1" applyFont="1"/>
    <xf numFmtId="167" fontId="0" fillId="0" borderId="0" xfId="3" applyNumberFormat="1" applyFont="1" applyAlignment="1">
      <alignment vertical="center"/>
    </xf>
    <xf numFmtId="0" fontId="0" fillId="3" borderId="0" xfId="0" applyFill="1"/>
    <xf numFmtId="49" fontId="6" fillId="4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Continuous" vertical="center"/>
    </xf>
    <xf numFmtId="0" fontId="12" fillId="4" borderId="0" xfId="0" applyFont="1" applyFill="1" applyAlignment="1">
      <alignment horizontal="center" vertical="center"/>
    </xf>
    <xf numFmtId="168" fontId="11" fillId="4" borderId="0" xfId="0" applyNumberFormat="1" applyFont="1" applyFill="1" applyAlignment="1">
      <alignment horizontal="centerContinuous" vertical="center"/>
    </xf>
    <xf numFmtId="168" fontId="13" fillId="4" borderId="0" xfId="0" applyNumberFormat="1" applyFont="1" applyFill="1" applyAlignment="1">
      <alignment vertical="center"/>
    </xf>
    <xf numFmtId="168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3" fontId="14" fillId="4" borderId="0" xfId="3" applyNumberFormat="1" applyFont="1" applyFill="1" applyAlignment="1">
      <alignment horizontal="center" vertical="center"/>
    </xf>
    <xf numFmtId="167" fontId="13" fillId="4" borderId="0" xfId="3" applyNumberFormat="1" applyFont="1" applyFill="1" applyAlignment="1">
      <alignment vertical="center"/>
    </xf>
    <xf numFmtId="0" fontId="13" fillId="4" borderId="0" xfId="0" quotePrefix="1" applyFont="1" applyFill="1" applyAlignment="1">
      <alignment vertical="center"/>
    </xf>
    <xf numFmtId="10" fontId="14" fillId="4" borderId="0" xfId="6" applyNumberFormat="1" applyFont="1" applyFill="1" applyAlignment="1">
      <alignment horizontal="center" vertical="center"/>
    </xf>
    <xf numFmtId="3" fontId="13" fillId="4" borderId="0" xfId="0" applyNumberFormat="1" applyFont="1" applyFill="1" applyAlignment="1">
      <alignment vertical="center"/>
    </xf>
  </cellXfs>
  <cellStyles count="7">
    <cellStyle name="Euro" xfId="1" xr:uid="{00000000-0005-0000-0000-000000000000}"/>
    <cellStyle name="Euro 2" xfId="2" xr:uid="{00000000-0005-0000-0000-000001000000}"/>
    <cellStyle name="Milliers" xfId="3" builtinId="3"/>
    <cellStyle name="Normal" xfId="0" builtinId="0"/>
    <cellStyle name="Normal 2" xfId="4" xr:uid="{00000000-0005-0000-0000-000004000000}"/>
    <cellStyle name="Normal 3" xfId="5" xr:uid="{00000000-0005-0000-0000-000005000000}"/>
    <cellStyle name="Pourcentage" xfId="6" builtinId="5"/>
  </cellStyles>
  <dxfs count="26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167" formatCode="_-* #,##0\ _€_-;\-* #,##0\ _€_-;_-* &quot;-&quot;??\ _€_-;_-@_-"/>
    </dxf>
    <dxf>
      <numFmt numFmtId="167" formatCode="_-* #,##0\ _€_-;\-* #,##0\ _€_-;_-* &quot;-&quot;??\ _€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25FF88"/>
      <color rgb="FFD8BEEC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26" Type="http://schemas.openxmlformats.org/officeDocument/2006/relationships/customXml" Target="../customXml/item1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9.xml"/><Relationship Id="rId7" Type="http://schemas.openxmlformats.org/officeDocument/2006/relationships/connections" Target="connections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5" Type="http://schemas.openxmlformats.org/officeDocument/2006/relationships/customXml" Target="../customXml/item1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20" Type="http://schemas.openxmlformats.org/officeDocument/2006/relationships/customXml" Target="../customXml/item8.xml"/><Relationship Id="rId29" Type="http://schemas.openxmlformats.org/officeDocument/2006/relationships/customXml" Target="../customXml/item17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2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3.xml"/><Relationship Id="rId23" Type="http://schemas.openxmlformats.org/officeDocument/2006/relationships/customXml" Target="../customXml/item11.xml"/><Relationship Id="rId28" Type="http://schemas.openxmlformats.org/officeDocument/2006/relationships/customXml" Target="../customXml/item16.xml"/><Relationship Id="rId10" Type="http://schemas.openxmlformats.org/officeDocument/2006/relationships/sheetMetadata" Target="metadata.xml"/><Relationship Id="rId19" Type="http://schemas.openxmlformats.org/officeDocument/2006/relationships/customXml" Target="../customXml/item7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Relationship Id="rId22" Type="http://schemas.openxmlformats.org/officeDocument/2006/relationships/customXml" Target="../customXml/item10.xml"/><Relationship Id="rId27" Type="http://schemas.openxmlformats.org/officeDocument/2006/relationships/customXml" Target="../customXml/item1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B05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E1-4038-B110-4A25DF612379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00B050">
                      <a:tint val="66000"/>
                      <a:satMod val="160000"/>
                    </a:srgbClr>
                  </a:gs>
                  <a:gs pos="50000">
                    <a:srgbClr val="00B050">
                      <a:tint val="44500"/>
                      <a:satMod val="160000"/>
                    </a:srgbClr>
                  </a:gs>
                  <a:gs pos="100000">
                    <a:srgbClr val="00B050">
                      <a:tint val="23500"/>
                      <a:satMod val="160000"/>
                    </a:srgbClr>
                  </a:gs>
                </a:gsLst>
                <a:path path="circle">
                  <a:fillToRect l="50000" t="50000" r="50000" b="50000"/>
                </a:path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E1-4038-B110-4A25DF612379}"/>
              </c:ext>
            </c:extLst>
          </c:dPt>
          <c:val>
            <c:numRef>
              <c:f>('TABLEAU DE BORD'!$D$5,'TABLEAU DE BORD'!$F$5)</c:f>
              <c:numCache>
                <c:formatCode>#,##0</c:formatCode>
                <c:ptCount val="2"/>
                <c:pt idx="0">
                  <c:v>6668168</c:v>
                </c:pt>
                <c:pt idx="1">
                  <c:v>49908832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2-4150-8517-D551770ED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/>
      </a:solidFill>
      <a:round/>
    </a:ln>
    <a:effectLst>
      <a:outerShdw blurRad="63500" sx="102000" sy="102000" algn="ct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'TABLEAU DE BORD'!$B$2</c:f>
          <c:strCache>
            <c:ptCount val="1"/>
            <c:pt idx="0">
              <c:v>Année 1990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baseline="0">
              <a:solidFill>
                <a:schemeClr val="lt1">
                  <a:lumMod val="85000"/>
                </a:schemeClr>
              </a:solidFill>
              <a:latin typeface="Daytona Condensed" panose="020B050603050304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rgbClr val="00B050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TCD!$H$4:$H$16</c:f>
              <c:strCache>
                <c:ptCount val="13"/>
                <c:pt idx="0">
                  <c:v>Auvergne-Rhône-Alpes</c:v>
                </c:pt>
                <c:pt idx="1">
                  <c:v>Bourgogne- Franche-Comté</c:v>
                </c:pt>
                <c:pt idx="2">
                  <c:v>Bretagne</c:v>
                </c:pt>
                <c:pt idx="3">
                  <c:v>Centre - Val de Loire</c:v>
                </c:pt>
                <c:pt idx="4">
                  <c:v>Corse</c:v>
                </c:pt>
                <c:pt idx="5">
                  <c:v>Grand Est</c:v>
                </c:pt>
                <c:pt idx="6">
                  <c:v>Hauts-de-France</c:v>
                </c:pt>
                <c:pt idx="7">
                  <c:v>Île-de-France</c:v>
                </c:pt>
                <c:pt idx="8">
                  <c:v>Normandie</c:v>
                </c:pt>
                <c:pt idx="9">
                  <c:v>Nouvelle Aquitaine</c:v>
                </c:pt>
                <c:pt idx="10">
                  <c:v>Occitanie</c:v>
                </c:pt>
                <c:pt idx="11">
                  <c:v>Pays de la Loire</c:v>
                </c:pt>
                <c:pt idx="12">
                  <c:v>Provence-Alpes-Côte d'Azur</c:v>
                </c:pt>
              </c:strCache>
            </c:strRef>
          </c:cat>
          <c:val>
            <c:numRef>
              <c:f>TCD!$I$4:$I$16</c:f>
              <c:numCache>
                <c:formatCode>_-* #\ ##0\ _€_-;\-* #\ ##0\ _€_-;_-* "-"??\ _€_-;_-@_-</c:formatCode>
                <c:ptCount val="13"/>
                <c:pt idx="0">
                  <c:v>6668168</c:v>
                </c:pt>
                <c:pt idx="1">
                  <c:v>2705826</c:v>
                </c:pt>
                <c:pt idx="2">
                  <c:v>2794317</c:v>
                </c:pt>
                <c:pt idx="3">
                  <c:v>2369808</c:v>
                </c:pt>
                <c:pt idx="4">
                  <c:v>249645</c:v>
                </c:pt>
                <c:pt idx="5">
                  <c:v>5274064</c:v>
                </c:pt>
                <c:pt idx="6">
                  <c:v>5770671</c:v>
                </c:pt>
                <c:pt idx="7">
                  <c:v>10644665</c:v>
                </c:pt>
                <c:pt idx="8">
                  <c:v>3126859</c:v>
                </c:pt>
                <c:pt idx="9">
                  <c:v>5114287</c:v>
                </c:pt>
                <c:pt idx="10">
                  <c:v>4546249</c:v>
                </c:pt>
                <c:pt idx="11">
                  <c:v>3055197</c:v>
                </c:pt>
                <c:pt idx="12">
                  <c:v>4257244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EA-4404-9647-A65386349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lt1">
                  <a:lumMod val="50000"/>
                </a:schemeClr>
              </a:solidFill>
              <a:round/>
            </a:ln>
            <a:effectLst/>
          </c:spPr>
        </c:dropLines>
        <c:smooth val="0"/>
        <c:axId val="999478304"/>
        <c:axId val="999480224"/>
      </c:lineChart>
      <c:catAx>
        <c:axId val="9994783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480224"/>
        <c:crosses val="autoZero"/>
        <c:auto val="1"/>
        <c:lblAlgn val="ctr"/>
        <c:lblOffset val="100"/>
        <c:noMultiLvlLbl val="0"/>
      </c:catAx>
      <c:valAx>
        <c:axId val="999480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9478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</xdr:row>
      <xdr:rowOff>180974</xdr:rowOff>
    </xdr:from>
    <xdr:to>
      <xdr:col>11</xdr:col>
      <xdr:colOff>114300</xdr:colOff>
      <xdr:row>16</xdr:row>
      <xdr:rowOff>38099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EC44A4C-2CF2-440F-81E5-ABD7C64870FB}"/>
            </a:ext>
          </a:extLst>
        </xdr:cNvPr>
        <xdr:cNvSpPr txBox="1"/>
      </xdr:nvSpPr>
      <xdr:spPr>
        <a:xfrm>
          <a:off x="1600200" y="561974"/>
          <a:ext cx="6896100" cy="2524125"/>
        </a:xfrm>
        <a:prstGeom prst="flowChartManualInput">
          <a:avLst/>
        </a:prstGeom>
        <a:gradFill flip="none" rotWithShape="1">
          <a:gsLst>
            <a:gs pos="0">
              <a:srgbClr val="00B050">
                <a:tint val="66000"/>
                <a:satMod val="160000"/>
              </a:srgbClr>
            </a:gs>
            <a:gs pos="50000">
              <a:srgbClr val="00B050">
                <a:tint val="44500"/>
                <a:satMod val="160000"/>
              </a:srgbClr>
            </a:gs>
            <a:gs pos="100000">
              <a:srgbClr val="00B050">
                <a:tint val="23500"/>
                <a:satMod val="160000"/>
              </a:srgb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chemeClr val="bg1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u="sng">
              <a:latin typeface="Daytona Condensed" panose="020B0506030503040204" pitchFamily="34" charset="0"/>
            </a:rPr>
            <a:t>Présentation du</a:t>
          </a:r>
          <a:r>
            <a:rPr lang="fr-FR" sz="2400" u="sng" baseline="0">
              <a:latin typeface="Daytona Condensed" panose="020B0506030503040204" pitchFamily="34" charset="0"/>
            </a:rPr>
            <a:t> projet</a:t>
          </a:r>
        </a:p>
        <a:p>
          <a:pPr algn="ctr"/>
          <a:endParaRPr lang="fr-FR" sz="1400" baseline="0">
            <a:latin typeface="Daytona Condensed" panose="020B0506030503040204" pitchFamily="34" charset="0"/>
          </a:endParaRPr>
        </a:p>
        <a:p>
          <a:pPr lvl="1"/>
          <a:r>
            <a:rPr lang="fr-FR" sz="1800" baseline="0">
              <a:latin typeface="Daytona Condensed" panose="020B0506030503040204" pitchFamily="34" charset="0"/>
            </a:rPr>
            <a:t>Un classeur contenant les feuilles suivantes</a:t>
          </a:r>
        </a:p>
        <a:p>
          <a:pPr lvl="1"/>
          <a:r>
            <a:rPr lang="fr-FR" sz="1800" baseline="0">
              <a:latin typeface="Daytona Condensed" panose="020B0506030503040204" pitchFamily="34" charset="0"/>
            </a:rPr>
            <a:t> 	- </a:t>
          </a:r>
          <a:r>
            <a:rPr lang="fr-FR" sz="1800" baseline="0">
              <a:solidFill>
                <a:schemeClr val="dk1"/>
              </a:solidFill>
              <a:latin typeface="Daytona Condensed" panose="020B0506030503040204" pitchFamily="34" charset="0"/>
              <a:ea typeface="+mn-ea"/>
              <a:cs typeface="+mn-cs"/>
            </a:rPr>
            <a:t>Un</a:t>
          </a:r>
          <a:r>
            <a:rPr lang="fr-FR" sz="1800" b="1" baseline="0">
              <a:latin typeface="Daytona Condensed" panose="020B0506030503040204" pitchFamily="34" charset="0"/>
            </a:rPr>
            <a:t> </a:t>
          </a:r>
          <a:r>
            <a:rPr lang="fr-FR" sz="1800" b="0" baseline="0">
              <a:latin typeface="Daytona Condensed" panose="020B0506030503040204" pitchFamily="34" charset="0"/>
            </a:rPr>
            <a:t>tableau structuré - </a:t>
          </a:r>
          <a:r>
            <a:rPr lang="fr-FR" sz="1600" baseline="0">
              <a:solidFill>
                <a:schemeClr val="dk1"/>
              </a:solidFill>
              <a:latin typeface="Daytona Condensed" panose="020B0506030503040204" pitchFamily="34" charset="0"/>
              <a:ea typeface="+mn-ea"/>
              <a:cs typeface="+mn-cs"/>
            </a:rPr>
            <a:t>Feuille</a:t>
          </a:r>
          <a:r>
            <a:rPr lang="fr-FR" sz="1600" b="1" baseline="0">
              <a:solidFill>
                <a:srgbClr val="002060"/>
              </a:solidFill>
              <a:latin typeface="Daytona Condensed" panose="020B0506030503040204" pitchFamily="34" charset="0"/>
            </a:rPr>
            <a:t> EX 01</a:t>
          </a:r>
          <a:endParaRPr lang="fr-FR" sz="1800" b="1" baseline="0">
            <a:solidFill>
              <a:srgbClr val="002060"/>
            </a:solidFill>
            <a:latin typeface="Daytona Condensed" panose="020B0506030503040204" pitchFamily="34" charset="0"/>
          </a:endParaRPr>
        </a:p>
        <a:p>
          <a:pPr lvl="2"/>
          <a:r>
            <a:rPr lang="fr-FR" sz="1800" baseline="0">
              <a:latin typeface="Daytona Condensed" panose="020B0506030503040204" pitchFamily="34" charset="0"/>
            </a:rPr>
            <a:t>- Un tableau croisé dynamique - </a:t>
          </a:r>
          <a:r>
            <a:rPr lang="fr-FR" sz="1600" baseline="0">
              <a:solidFill>
                <a:schemeClr val="dk1"/>
              </a:solidFill>
              <a:latin typeface="Daytona Condensed" panose="020B0506030503040204" pitchFamily="34" charset="0"/>
              <a:ea typeface="+mn-ea"/>
              <a:cs typeface="+mn-cs"/>
            </a:rPr>
            <a:t>Feuille</a:t>
          </a:r>
          <a:r>
            <a:rPr lang="fr-FR" sz="1600" b="1" baseline="0">
              <a:solidFill>
                <a:srgbClr val="002060"/>
              </a:solidFill>
              <a:latin typeface="Daytona Condensed" panose="020B0506030503040204" pitchFamily="34" charset="0"/>
            </a:rPr>
            <a:t> TCD</a:t>
          </a:r>
          <a:endParaRPr lang="fr-FR" sz="1800" b="1" baseline="0">
            <a:solidFill>
              <a:srgbClr val="002060"/>
            </a:solidFill>
            <a:latin typeface="Daytona Condensed" panose="020B0506030503040204" pitchFamily="34" charset="0"/>
          </a:endParaRPr>
        </a:p>
        <a:p>
          <a:pPr lvl="2"/>
          <a:r>
            <a:rPr lang="fr-FR" sz="1800" baseline="0">
              <a:latin typeface="Daytona Condensed" panose="020B0506030503040204" pitchFamily="34" charset="0"/>
            </a:rPr>
            <a:t>- Un tableau de bord - </a:t>
          </a:r>
          <a:r>
            <a:rPr lang="fr-FR" sz="1600" baseline="0">
              <a:latin typeface="Daytona Condensed" panose="020B0506030503040204" pitchFamily="34" charset="0"/>
            </a:rPr>
            <a:t>Feuille </a:t>
          </a:r>
          <a:r>
            <a:rPr lang="fr-FR" sz="1600" b="1" baseline="0">
              <a:solidFill>
                <a:srgbClr val="002060"/>
              </a:solidFill>
              <a:latin typeface="Daytona Condensed" panose="020B0506030503040204" pitchFamily="34" charset="0"/>
            </a:rPr>
            <a:t>TABLEAU DE BORD</a:t>
          </a:r>
          <a:endParaRPr lang="fr-FR" sz="1800" b="1">
            <a:solidFill>
              <a:srgbClr val="002060"/>
            </a:solidFill>
            <a:latin typeface="Daytona Condensed" panose="020B0506030503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5</xdr:row>
      <xdr:rowOff>190500</xdr:rowOff>
    </xdr:from>
    <xdr:to>
      <xdr:col>2</xdr:col>
      <xdr:colOff>295275</xdr:colOff>
      <xdr:row>15</xdr:row>
      <xdr:rowOff>114300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D7F6545-0DE6-4839-8BC8-56C9B5111B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914400</xdr:colOff>
      <xdr:row>9</xdr:row>
      <xdr:rowOff>123825</xdr:rowOff>
    </xdr:from>
    <xdr:to>
      <xdr:col>1</xdr:col>
      <xdr:colOff>2133599</xdr:colOff>
      <xdr:row>11</xdr:row>
      <xdr:rowOff>142875</xdr:rowOff>
    </xdr:to>
    <xdr:sp macro="" textlink="$H$5">
      <xdr:nvSpPr>
        <xdr:cNvPr id="4" name="ZoneTexte 3">
          <a:extLst>
            <a:ext uri="{FF2B5EF4-FFF2-40B4-BE49-F238E27FC236}">
              <a16:creationId xmlns:a16="http://schemas.microsoft.com/office/drawing/2014/main" id="{76EBCA84-3F94-FA68-33FC-36BA121196C3}"/>
            </a:ext>
          </a:extLst>
        </xdr:cNvPr>
        <xdr:cNvSpPr txBox="1"/>
      </xdr:nvSpPr>
      <xdr:spPr>
        <a:xfrm>
          <a:off x="1095375" y="2505075"/>
          <a:ext cx="1219199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E37A686-78E5-4BE8-8108-7E87E9473419}" type="TxLink">
            <a:rPr lang="en-US" sz="2400" b="0" i="0" u="none" strike="noStrike">
              <a:solidFill>
                <a:srgbClr val="25FF88"/>
              </a:solidFill>
              <a:latin typeface="Franklin Gothic Demi Cond" panose="020B0706030402020204" pitchFamily="34" charset="0"/>
              <a:cs typeface="Arial"/>
            </a:rPr>
            <a:pPr algn="ctr"/>
            <a:t>11,79%</a:t>
          </a:fld>
          <a:endParaRPr lang="fr-FR" sz="1600">
            <a:solidFill>
              <a:srgbClr val="25FF88"/>
            </a:solidFill>
            <a:latin typeface="Franklin Gothic Demi Cond" panose="020B0706030402020204" pitchFamily="34" charset="0"/>
          </a:endParaRPr>
        </a:p>
      </xdr:txBody>
    </xdr:sp>
    <xdr:clientData/>
  </xdr:twoCellAnchor>
  <xdr:twoCellAnchor>
    <xdr:from>
      <xdr:col>0</xdr:col>
      <xdr:colOff>0</xdr:colOff>
      <xdr:row>15</xdr:row>
      <xdr:rowOff>95251</xdr:rowOff>
    </xdr:from>
    <xdr:to>
      <xdr:col>3</xdr:col>
      <xdr:colOff>361950</xdr:colOff>
      <xdr:row>17</xdr:row>
      <xdr:rowOff>114301</xdr:rowOff>
    </xdr:to>
    <xdr:sp macro="" textlink="$F$2">
      <xdr:nvSpPr>
        <xdr:cNvPr id="5" name="ZoneTexte 4">
          <a:extLst>
            <a:ext uri="{FF2B5EF4-FFF2-40B4-BE49-F238E27FC236}">
              <a16:creationId xmlns:a16="http://schemas.microsoft.com/office/drawing/2014/main" id="{04B3A7B8-404D-7FAD-C89E-C3D8861C0E6F}"/>
            </a:ext>
          </a:extLst>
        </xdr:cNvPr>
        <xdr:cNvSpPr txBox="1"/>
      </xdr:nvSpPr>
      <xdr:spPr>
        <a:xfrm>
          <a:off x="0" y="3848101"/>
          <a:ext cx="336232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2474B91-14C3-47ED-BC98-BD0C0B850374}" type="TxLink">
            <a:rPr lang="en-US" sz="11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Année 1990 - Auvergne-Rhône-Alpes</a:t>
          </a:fld>
          <a:endParaRPr lang="fr-FR" sz="1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590550</xdr:colOff>
      <xdr:row>5</xdr:row>
      <xdr:rowOff>219075</xdr:rowOff>
    </xdr:from>
    <xdr:to>
      <xdr:col>8</xdr:col>
      <xdr:colOff>38100</xdr:colOff>
      <xdr:row>21</xdr:row>
      <xdr:rowOff>104775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C743FE0-95AA-41D4-9CAF-BBA11F3C1F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Utilisateur" refreshedDate="45061.612784953701" createdVersion="8" refreshedVersion="8" minRefreshableVersion="3" recordCount="13" xr:uid="{4677DA57-29FA-4B51-A529-385B07B4615B}">
  <cacheSource type="worksheet">
    <worksheetSource name="tbl_Recensement"/>
  </cacheSource>
  <cacheFields count="5">
    <cacheField name="REGION" numFmtId="0">
      <sharedItems count="15">
        <s v="Auvergne-Rhône-Alpes"/>
        <s v="Bourgogne- Franche-Comté"/>
        <s v="Bretagne"/>
        <s v="Centre - Val de Loire"/>
        <s v="Corse"/>
        <s v="Grand Est"/>
        <s v="Hauts-de-France"/>
        <s v="Île-de-France"/>
        <s v="Normandie"/>
        <s v="Nouvelle Aquitaine"/>
        <s v="Occitanie"/>
        <s v="Pays de la Loire"/>
        <s v="Provence-Alpes-Côte d'Azur"/>
        <s v="France métropolitaine" u="1"/>
        <s v="zz" u="1"/>
      </sharedItems>
    </cacheField>
    <cacheField name="Année 1990" numFmtId="3">
      <sharedItems containsSemiMixedTypes="0" containsString="0" containsNumber="1" containsInteger="1" minValue="249645" maxValue="10644665"/>
    </cacheField>
    <cacheField name="Année 1999" numFmtId="3">
      <sharedItems containsSemiMixedTypes="0" containsString="0" containsNumber="1" containsInteger="1" minValue="260152" maxValue="10946012"/>
    </cacheField>
    <cacheField name="Année 2008" numFmtId="3">
      <sharedItems containsSemiMixedTypes="0" containsString="0" containsNumber="1" containsInteger="1" minValue="302966" maxValue="11659260"/>
    </cacheField>
    <cacheField name="Année 2022" numFmtId="3">
      <sharedItems containsSemiMixedTypes="0" containsString="0" containsNumber="1" containsInteger="1" minValue="349465" maxValue="12395148"/>
    </cacheField>
  </cacheFields>
  <extLst>
    <ext xmlns:x14="http://schemas.microsoft.com/office/spreadsheetml/2009/9/main" uri="{725AE2AE-9491-48be-B2B4-4EB974FC3084}">
      <x14:pivotCacheDefinition pivotCacheId="114113371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n v="6668168"/>
    <n v="6949608"/>
    <n v="7459092"/>
    <n v="8153233"/>
  </r>
  <r>
    <x v="1"/>
    <n v="2705826"/>
    <n v="2728086"/>
    <n v="2802519"/>
    <n v="2785393"/>
  </r>
  <r>
    <x v="2"/>
    <n v="2794317"/>
    <n v="2904075"/>
    <n v="3149701"/>
    <n v="3402932"/>
  </r>
  <r>
    <x v="3"/>
    <n v="2369808"/>
    <n v="2440295"/>
    <n v="2531588"/>
    <n v="2564915"/>
  </r>
  <r>
    <x v="4"/>
    <n v="249645"/>
    <n v="260152"/>
    <n v="302966"/>
    <n v="349465"/>
  </r>
  <r>
    <x v="5"/>
    <n v="5274064"/>
    <n v="5387509"/>
    <n v="5521452"/>
    <n v="5542094"/>
  </r>
  <r>
    <x v="6"/>
    <n v="5770671"/>
    <n v="5855448"/>
    <n v="5931091"/>
    <n v="5987172"/>
  </r>
  <r>
    <x v="7"/>
    <n v="10644665"/>
    <n v="10946012"/>
    <n v="11659260"/>
    <n v="12395148"/>
  </r>
  <r>
    <x v="8"/>
    <n v="3126859"/>
    <n v="3202449"/>
    <n v="3293092"/>
    <n v="3307286"/>
  </r>
  <r>
    <x v="9"/>
    <n v="5114287"/>
    <n v="5257954"/>
    <n v="5671076"/>
    <n v="6081985"/>
  </r>
  <r>
    <x v="10"/>
    <n v="4546249"/>
    <n v="4842680"/>
    <n v="5419946"/>
    <n v="6053548"/>
  </r>
  <r>
    <x v="11"/>
    <n v="3055197"/>
    <n v="3219960"/>
    <n v="3510170"/>
    <n v="3873096"/>
  </r>
  <r>
    <x v="12"/>
    <n v="4257244"/>
    <n v="4502385"/>
    <n v="4882913"/>
    <n v="513118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37A5A9-1DFD-4EAC-9718-2A47E85FDEE2}" name="Tableau croisé dynamique1" cacheId="3" applyNumberFormats="0" applyBorderFormats="0" applyFontFormats="0" applyPatternFormats="0" applyAlignmentFormats="0" applyWidthHeightFormats="1" dataCaption="Valeurs" grandTotalCaption="TOTAL REGION" updatedVersion="8" minRefreshableVersion="3" colGrandTotals="0" itemPrintTitles="1" createdVersion="8" indent="0" outline="1" outlineData="1" multipleFieldFilters="0" rowHeaderCaption="REGION">
  <location ref="A3:E17" firstHeaderRow="0" firstDataRow="1" firstDataCol="1"/>
  <pivotFields count="5">
    <pivotField axis="axisRow" showAll="0">
      <items count="16">
        <item x="0"/>
        <item x="1"/>
        <item x="2"/>
        <item x="3"/>
        <item x="4"/>
        <item m="1" x="13"/>
        <item x="5"/>
        <item x="6"/>
        <item x="7"/>
        <item x="8"/>
        <item x="9"/>
        <item x="10"/>
        <item x="11"/>
        <item x="12"/>
        <item m="1" x="14"/>
        <item t="default"/>
      </items>
    </pivotField>
    <pivotField name="Année 19902" dataField="1" numFmtId="3" showAll="0"/>
    <pivotField name="Année 19992" dataField="1" numFmtId="3" showAll="0"/>
    <pivotField name="Année 20082" dataField="1" numFmtId="3" showAll="0"/>
    <pivotField name="Année 20222" dataField="1" numFmtId="3" showAll="0"/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Année 1990" fld="1" baseField="0" baseItem="0"/>
    <dataField name="Année 1999" fld="2" baseField="0" baseItem="0"/>
    <dataField name="Année 2008" fld="3" baseField="0" baseItem="0"/>
    <dataField name="Année 2022" fld="4" baseField="0" baseItem="0"/>
  </dataFields>
  <formats count="7"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dataOnly="0" labelOnly="1" grandRow="1" outline="0" fieldPosition="0"/>
    </format>
    <format dxfId="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">
      <pivotArea outline="0" collapsedLevelsAreSubtotals="1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0BE74E-BF1F-4481-92CE-EED938BCD68F}" name="tbl_Recensement" displayName="tbl_Recensement" ref="A4:E17" headerRowDxfId="25" dataDxfId="24">
  <autoFilter ref="A4:E17" xr:uid="{8B0BE74E-BF1F-4481-92CE-EED938BCD68F}"/>
  <tableColumns count="5">
    <tableColumn id="1" xr3:uid="{E4DD167C-8F5A-45CB-87F4-6FB06F13771E}" name="REGION" totalsRowLabel="TOTAL" dataDxfId="23" totalsRowDxfId="22"/>
    <tableColumn id="2" xr3:uid="{16D67BC2-C41E-4C34-ADE7-5BC9F2A9BB64}" name="Année 1990" totalsRowFunction="sum" dataDxfId="21" totalsRowDxfId="20"/>
    <tableColumn id="3" xr3:uid="{43EC3937-5C1F-4540-8188-6B4483428FC0}" name="Année 1999" totalsRowFunction="sum" dataDxfId="19" totalsRowDxfId="18"/>
    <tableColumn id="4" xr3:uid="{6FC85FE4-9771-4801-8CE5-E93ED6D694B1}" name="Année 2008" totalsRowFunction="sum" dataDxfId="17" totalsRowDxfId="16"/>
    <tableColumn id="5" xr3:uid="{BA2EEA7F-DD7D-46C8-B433-61AA350B3C89}" name="Année 2022" totalsRowFunction="sum" dataDxfId="15" totalsRowDxfId="14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B699-5913-431A-B07C-279181A56326}">
  <dimension ref="A1"/>
  <sheetViews>
    <sheetView showGridLines="0" showRowColHeaders="0" tabSelected="1" workbookViewId="0"/>
  </sheetViews>
  <sheetFormatPr baseColWidth="10" defaultRowHeight="15" x14ac:dyDescent="0.25"/>
  <cols>
    <col min="1" max="16384" width="11.42578125" style="17"/>
  </cols>
  <sheetData/>
  <sheetProtection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7"/>
  <sheetViews>
    <sheetView showGridLines="0" workbookViewId="0"/>
  </sheetViews>
  <sheetFormatPr baseColWidth="10" defaultRowHeight="20.100000000000001" customHeight="1" x14ac:dyDescent="0.25"/>
  <cols>
    <col min="1" max="1" width="36.28515625" style="4" customWidth="1"/>
    <col min="2" max="2" width="20.42578125" style="4" customWidth="1"/>
    <col min="3" max="3" width="20.140625" style="4" customWidth="1"/>
    <col min="4" max="4" width="18.140625" style="4" customWidth="1"/>
    <col min="5" max="5" width="21" style="4" customWidth="1"/>
    <col min="6" max="16384" width="11.42578125" style="4"/>
  </cols>
  <sheetData>
    <row r="3" spans="1:8" ht="20.100000000000001" customHeight="1" x14ac:dyDescent="0.25">
      <c r="A3" s="12" t="s">
        <v>0</v>
      </c>
    </row>
    <row r="4" spans="1:8" ht="20.100000000000001" customHeight="1" x14ac:dyDescent="0.25">
      <c r="A4" s="5" t="s">
        <v>14</v>
      </c>
      <c r="B4" s="6" t="s">
        <v>17</v>
      </c>
      <c r="C4" s="6" t="s">
        <v>18</v>
      </c>
      <c r="D4" s="6" t="s">
        <v>19</v>
      </c>
      <c r="E4" s="6" t="s">
        <v>20</v>
      </c>
    </row>
    <row r="5" spans="1:8" ht="20.100000000000001" customHeight="1" x14ac:dyDescent="0.25">
      <c r="A5" s="5" t="s">
        <v>6</v>
      </c>
      <c r="B5" s="7">
        <v>6668168</v>
      </c>
      <c r="C5" s="7">
        <v>6949608</v>
      </c>
      <c r="D5" s="7">
        <v>7459092</v>
      </c>
      <c r="E5" s="7">
        <v>8153233</v>
      </c>
      <c r="G5" s="8"/>
    </row>
    <row r="6" spans="1:8" ht="20.100000000000001" customHeight="1" x14ac:dyDescent="0.25">
      <c r="A6" s="5" t="s">
        <v>8</v>
      </c>
      <c r="B6" s="7">
        <v>2705826</v>
      </c>
      <c r="C6" s="7">
        <v>2728086</v>
      </c>
      <c r="D6" s="7">
        <v>2802519</v>
      </c>
      <c r="E6" s="7">
        <v>2785393</v>
      </c>
      <c r="G6" s="8"/>
      <c r="H6" s="8"/>
    </row>
    <row r="7" spans="1:8" ht="20.100000000000001" customHeight="1" x14ac:dyDescent="0.25">
      <c r="A7" s="5" t="s">
        <v>1</v>
      </c>
      <c r="B7" s="7">
        <v>2794317</v>
      </c>
      <c r="C7" s="7">
        <v>2904075</v>
      </c>
      <c r="D7" s="7">
        <v>3149701</v>
      </c>
      <c r="E7" s="7">
        <v>3402932</v>
      </c>
      <c r="G7" s="8"/>
      <c r="H7" s="8"/>
    </row>
    <row r="8" spans="1:8" ht="20.100000000000001" customHeight="1" x14ac:dyDescent="0.25">
      <c r="A8" s="5" t="s">
        <v>9</v>
      </c>
      <c r="B8" s="7">
        <v>2369808</v>
      </c>
      <c r="C8" s="7">
        <v>2440295</v>
      </c>
      <c r="D8" s="7">
        <v>2531588</v>
      </c>
      <c r="E8" s="7">
        <v>2564915</v>
      </c>
      <c r="G8" s="8"/>
      <c r="H8" s="8"/>
    </row>
    <row r="9" spans="1:8" ht="20.100000000000001" customHeight="1" x14ac:dyDescent="0.25">
      <c r="A9" s="5" t="s">
        <v>2</v>
      </c>
      <c r="B9" s="7">
        <v>249645</v>
      </c>
      <c r="C9" s="7">
        <v>260152</v>
      </c>
      <c r="D9" s="7">
        <v>302966</v>
      </c>
      <c r="E9" s="7">
        <v>349465</v>
      </c>
      <c r="G9" s="8"/>
      <c r="H9" s="8"/>
    </row>
    <row r="10" spans="1:8" ht="20.100000000000001" customHeight="1" x14ac:dyDescent="0.25">
      <c r="A10" s="5" t="s">
        <v>10</v>
      </c>
      <c r="B10" s="7">
        <v>5274064</v>
      </c>
      <c r="C10" s="7">
        <v>5387509</v>
      </c>
      <c r="D10" s="7">
        <v>5521452</v>
      </c>
      <c r="E10" s="7">
        <v>5542094</v>
      </c>
      <c r="G10" s="8"/>
      <c r="H10" s="8"/>
    </row>
    <row r="11" spans="1:8" ht="20.100000000000001" customHeight="1" x14ac:dyDescent="0.25">
      <c r="A11" s="5" t="s">
        <v>13</v>
      </c>
      <c r="B11" s="7">
        <v>5770671</v>
      </c>
      <c r="C11" s="7">
        <v>5855448</v>
      </c>
      <c r="D11" s="7">
        <v>5931091</v>
      </c>
      <c r="E11" s="7">
        <v>5987172</v>
      </c>
      <c r="G11" s="8"/>
      <c r="H11" s="8"/>
    </row>
    <row r="12" spans="1:8" ht="20.100000000000001" customHeight="1" x14ac:dyDescent="0.25">
      <c r="A12" s="5" t="s">
        <v>3</v>
      </c>
      <c r="B12" s="7">
        <v>10644665</v>
      </c>
      <c r="C12" s="7">
        <v>10946012</v>
      </c>
      <c r="D12" s="7">
        <v>11659260</v>
      </c>
      <c r="E12" s="7">
        <v>12395148</v>
      </c>
      <c r="G12" s="8"/>
      <c r="H12" s="8"/>
    </row>
    <row r="13" spans="1:8" ht="20.100000000000001" customHeight="1" x14ac:dyDescent="0.25">
      <c r="A13" s="5" t="s">
        <v>7</v>
      </c>
      <c r="B13" s="7">
        <v>3126859</v>
      </c>
      <c r="C13" s="7">
        <v>3202449</v>
      </c>
      <c r="D13" s="7">
        <v>3293092</v>
      </c>
      <c r="E13" s="7">
        <v>3307286</v>
      </c>
      <c r="G13" s="8"/>
    </row>
    <row r="14" spans="1:8" ht="20.100000000000001" customHeight="1" x14ac:dyDescent="0.25">
      <c r="A14" s="5" t="s">
        <v>11</v>
      </c>
      <c r="B14" s="7">
        <v>5114287</v>
      </c>
      <c r="C14" s="7">
        <v>5257954</v>
      </c>
      <c r="D14" s="7">
        <v>5671076</v>
      </c>
      <c r="E14" s="7">
        <v>6081985</v>
      </c>
      <c r="G14" s="8"/>
    </row>
    <row r="15" spans="1:8" ht="20.100000000000001" customHeight="1" x14ac:dyDescent="0.25">
      <c r="A15" s="5" t="s">
        <v>12</v>
      </c>
      <c r="B15" s="7">
        <v>4546249</v>
      </c>
      <c r="C15" s="7">
        <v>4842680</v>
      </c>
      <c r="D15" s="7">
        <v>5419946</v>
      </c>
      <c r="E15" s="7">
        <v>6053548</v>
      </c>
      <c r="G15" s="8"/>
    </row>
    <row r="16" spans="1:8" ht="20.100000000000001" customHeight="1" x14ac:dyDescent="0.25">
      <c r="A16" s="5" t="s">
        <v>4</v>
      </c>
      <c r="B16" s="7">
        <v>3055197</v>
      </c>
      <c r="C16" s="7">
        <v>3219960</v>
      </c>
      <c r="D16" s="7">
        <v>3510170</v>
      </c>
      <c r="E16" s="7">
        <v>3873096</v>
      </c>
    </row>
    <row r="17" spans="1:9" ht="20.100000000000001" customHeight="1" x14ac:dyDescent="0.25">
      <c r="A17" s="5" t="s">
        <v>5</v>
      </c>
      <c r="B17" s="7">
        <v>4257244</v>
      </c>
      <c r="C17" s="7">
        <v>4502385</v>
      </c>
      <c r="D17" s="7">
        <v>4882913</v>
      </c>
      <c r="E17" s="7">
        <v>5131187</v>
      </c>
    </row>
    <row r="18" spans="1:9" ht="20.100000000000001" customHeight="1" x14ac:dyDescent="0.25">
      <c r="G18" s="8"/>
      <c r="H18" s="8"/>
    </row>
    <row r="20" spans="1:9" ht="20.100000000000001" customHeight="1" x14ac:dyDescent="0.25">
      <c r="I20" s="8"/>
    </row>
    <row r="21" spans="1:9" ht="20.100000000000001" customHeight="1" x14ac:dyDescent="0.25">
      <c r="I21" s="8"/>
    </row>
    <row r="22" spans="1:9" ht="20.100000000000001" customHeight="1" x14ac:dyDescent="0.25">
      <c r="I22" s="8"/>
    </row>
    <row r="23" spans="1:9" ht="20.100000000000001" customHeight="1" x14ac:dyDescent="0.25">
      <c r="I23" s="8"/>
    </row>
    <row r="24" spans="1:9" ht="20.100000000000001" customHeight="1" x14ac:dyDescent="0.25">
      <c r="I24" s="8"/>
    </row>
    <row r="25" spans="1:9" ht="20.100000000000001" customHeight="1" x14ac:dyDescent="0.25">
      <c r="I25" s="8"/>
    </row>
    <row r="26" spans="1:9" ht="20.100000000000001" customHeight="1" x14ac:dyDescent="0.25">
      <c r="I26" s="8"/>
    </row>
    <row r="27" spans="1:9" ht="20.100000000000001" customHeight="1" x14ac:dyDescent="0.25">
      <c r="I27" s="9"/>
    </row>
  </sheetData>
  <phoneticPr fontId="5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69384-B3A3-4EB2-977F-69158EFEE151}">
  <dimension ref="A3:BA20"/>
  <sheetViews>
    <sheetView showGridLines="0" workbookViewId="0">
      <selection activeCell="B4" sqref="B4"/>
    </sheetView>
  </sheetViews>
  <sheetFormatPr baseColWidth="10" defaultRowHeight="18" customHeight="1" x14ac:dyDescent="0.25"/>
  <cols>
    <col min="1" max="1" width="26.140625" style="2" bestFit="1" customWidth="1"/>
    <col min="2" max="5" width="15.7109375" style="2" customWidth="1"/>
    <col min="6" max="7" width="11.42578125" style="2"/>
    <col min="8" max="8" width="26.140625" style="2" customWidth="1"/>
    <col min="9" max="9" width="26.140625" style="16" customWidth="1"/>
    <col min="10" max="16384" width="11.42578125" style="2"/>
  </cols>
  <sheetData>
    <row r="3" spans="1:53" ht="18" customHeight="1" x14ac:dyDescent="0.25">
      <c r="A3" s="1" t="s">
        <v>14</v>
      </c>
      <c r="B3" s="10" t="s">
        <v>17</v>
      </c>
      <c r="C3" s="10" t="s">
        <v>18</v>
      </c>
      <c r="D3" s="10" t="s">
        <v>19</v>
      </c>
      <c r="E3" s="10" t="s">
        <v>20</v>
      </c>
      <c r="F3"/>
      <c r="G3"/>
      <c r="H3" s="11" t="s">
        <v>14</v>
      </c>
      <c r="I3" s="14" t="s">
        <v>22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8" customHeight="1" x14ac:dyDescent="0.25">
      <c r="A4" s="3" t="s">
        <v>6</v>
      </c>
      <c r="B4" s="13">
        <v>6668168</v>
      </c>
      <c r="C4" s="13">
        <v>6949608</v>
      </c>
      <c r="D4" s="13">
        <v>7459092</v>
      </c>
      <c r="E4" s="13">
        <v>8153233</v>
      </c>
      <c r="F4"/>
      <c r="G4"/>
      <c r="H4" t="str" cm="1">
        <f t="array" ref="H4:I16">_xlfn.CHOOSECOLS(tbl_Recensement[],1,'TABLEAU DE BORD'!H2)</f>
        <v>Auvergne-Rhône-Alpes</v>
      </c>
      <c r="I4" s="15">
        <v>6668168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ht="18" customHeight="1" x14ac:dyDescent="0.25">
      <c r="A5" s="3" t="s">
        <v>8</v>
      </c>
      <c r="B5" s="13">
        <v>2705826</v>
      </c>
      <c r="C5" s="13">
        <v>2728086</v>
      </c>
      <c r="D5" s="13">
        <v>2802519</v>
      </c>
      <c r="E5" s="13">
        <v>2785393</v>
      </c>
      <c r="F5"/>
      <c r="G5"/>
      <c r="H5" t="str">
        <v>Bourgogne- Franche-Comté</v>
      </c>
      <c r="I5" s="15">
        <v>2705826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ht="18" customHeight="1" x14ac:dyDescent="0.25">
      <c r="A6" s="3" t="s">
        <v>1</v>
      </c>
      <c r="B6" s="13">
        <v>2794317</v>
      </c>
      <c r="C6" s="13">
        <v>2904075</v>
      </c>
      <c r="D6" s="13">
        <v>3149701</v>
      </c>
      <c r="E6" s="13">
        <v>3402932</v>
      </c>
      <c r="F6"/>
      <c r="G6"/>
      <c r="H6" t="str">
        <v>Bretagne</v>
      </c>
      <c r="I6" s="15">
        <v>2794317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 ht="18" customHeight="1" x14ac:dyDescent="0.25">
      <c r="A7" s="3" t="s">
        <v>9</v>
      </c>
      <c r="B7" s="13">
        <v>2369808</v>
      </c>
      <c r="C7" s="13">
        <v>2440295</v>
      </c>
      <c r="D7" s="13">
        <v>2531588</v>
      </c>
      <c r="E7" s="13">
        <v>2564915</v>
      </c>
      <c r="F7"/>
      <c r="G7"/>
      <c r="H7" t="str">
        <v>Centre - Val de Loire</v>
      </c>
      <c r="I7" s="15">
        <v>2369808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ht="18" customHeight="1" x14ac:dyDescent="0.25">
      <c r="A8" s="3" t="s">
        <v>2</v>
      </c>
      <c r="B8" s="13">
        <v>249645</v>
      </c>
      <c r="C8" s="13">
        <v>260152</v>
      </c>
      <c r="D8" s="13">
        <v>302966</v>
      </c>
      <c r="E8" s="13">
        <v>349465</v>
      </c>
      <c r="F8"/>
      <c r="G8"/>
      <c r="H8" t="str">
        <v>Corse</v>
      </c>
      <c r="I8" s="15">
        <v>249645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ht="18" customHeight="1" x14ac:dyDescent="0.25">
      <c r="A9" s="3" t="s">
        <v>10</v>
      </c>
      <c r="B9" s="13">
        <v>5274064</v>
      </c>
      <c r="C9" s="13">
        <v>5387509</v>
      </c>
      <c r="D9" s="13">
        <v>5521452</v>
      </c>
      <c r="E9" s="13">
        <v>5542094</v>
      </c>
      <c r="F9"/>
      <c r="G9"/>
      <c r="H9" t="str">
        <v>Grand Est</v>
      </c>
      <c r="I9" s="15">
        <v>5274064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ht="18" customHeight="1" x14ac:dyDescent="0.25">
      <c r="A10" s="3" t="s">
        <v>13</v>
      </c>
      <c r="B10" s="13">
        <v>5770671</v>
      </c>
      <c r="C10" s="13">
        <v>5855448</v>
      </c>
      <c r="D10" s="13">
        <v>5931091</v>
      </c>
      <c r="E10" s="13">
        <v>5987172</v>
      </c>
      <c r="F10"/>
      <c r="G10"/>
      <c r="H10" t="str">
        <v>Hauts-de-France</v>
      </c>
      <c r="I10" s="15">
        <v>5770671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ht="18" customHeight="1" x14ac:dyDescent="0.25">
      <c r="A11" s="3" t="s">
        <v>3</v>
      </c>
      <c r="B11" s="13">
        <v>10644665</v>
      </c>
      <c r="C11" s="13">
        <v>10946012</v>
      </c>
      <c r="D11" s="13">
        <v>11659260</v>
      </c>
      <c r="E11" s="13">
        <v>12395148</v>
      </c>
      <c r="F11"/>
      <c r="G11"/>
      <c r="H11" t="str">
        <v>Île-de-France</v>
      </c>
      <c r="I11" s="15">
        <v>10644665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18" customHeight="1" x14ac:dyDescent="0.25">
      <c r="A12" s="3" t="s">
        <v>7</v>
      </c>
      <c r="B12" s="13">
        <v>3126859</v>
      </c>
      <c r="C12" s="13">
        <v>3202449</v>
      </c>
      <c r="D12" s="13">
        <v>3293092</v>
      </c>
      <c r="E12" s="13">
        <v>3307286</v>
      </c>
      <c r="F12"/>
      <c r="G12"/>
      <c r="H12" t="str">
        <v>Normandie</v>
      </c>
      <c r="I12" s="15">
        <v>3126859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ht="18" customHeight="1" x14ac:dyDescent="0.25">
      <c r="A13" s="3" t="s">
        <v>11</v>
      </c>
      <c r="B13" s="13">
        <v>5114287</v>
      </c>
      <c r="C13" s="13">
        <v>5257954</v>
      </c>
      <c r="D13" s="13">
        <v>5671076</v>
      </c>
      <c r="E13" s="13">
        <v>6081985</v>
      </c>
      <c r="F13"/>
      <c r="G13"/>
      <c r="H13" t="str">
        <v>Nouvelle Aquitaine</v>
      </c>
      <c r="I13" s="15">
        <v>5114287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ht="18" customHeight="1" x14ac:dyDescent="0.25">
      <c r="A14" s="3" t="s">
        <v>12</v>
      </c>
      <c r="B14" s="13">
        <v>4546249</v>
      </c>
      <c r="C14" s="13">
        <v>4842680</v>
      </c>
      <c r="D14" s="13">
        <v>5419946</v>
      </c>
      <c r="E14" s="13">
        <v>6053548</v>
      </c>
      <c r="F14"/>
      <c r="G14"/>
      <c r="H14" t="str">
        <v>Occitanie</v>
      </c>
      <c r="I14" s="15">
        <v>4546249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ht="18" customHeight="1" x14ac:dyDescent="0.25">
      <c r="A15" s="3" t="s">
        <v>4</v>
      </c>
      <c r="B15" s="13">
        <v>3055197</v>
      </c>
      <c r="C15" s="13">
        <v>3219960</v>
      </c>
      <c r="D15" s="13">
        <v>3510170</v>
      </c>
      <c r="E15" s="13">
        <v>3873096</v>
      </c>
      <c r="F15"/>
      <c r="G15"/>
      <c r="H15" t="str">
        <v>Pays de la Loire</v>
      </c>
      <c r="I15" s="15">
        <v>3055197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ht="18" customHeight="1" x14ac:dyDescent="0.25">
      <c r="A16" s="3" t="s">
        <v>5</v>
      </c>
      <c r="B16" s="13">
        <v>4257244</v>
      </c>
      <c r="C16" s="13">
        <v>4502385</v>
      </c>
      <c r="D16" s="13">
        <v>4882913</v>
      </c>
      <c r="E16" s="13">
        <v>5131187</v>
      </c>
      <c r="F16"/>
      <c r="G16"/>
      <c r="H16" t="str">
        <v>Provence-Alpes-Côte d'Azur</v>
      </c>
      <c r="I16" s="15">
        <v>4257244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ht="18" customHeight="1" x14ac:dyDescent="0.25">
      <c r="A17" s="3" t="s">
        <v>21</v>
      </c>
      <c r="B17" s="13">
        <v>56577000</v>
      </c>
      <c r="C17" s="13">
        <v>58496613</v>
      </c>
      <c r="D17" s="13">
        <v>62134866</v>
      </c>
      <c r="E17" s="13">
        <v>65627454</v>
      </c>
      <c r="F17"/>
      <c r="G17"/>
      <c r="H17"/>
      <c r="I17" s="15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8" customHeight="1" x14ac:dyDescent="0.25">
      <c r="A18"/>
      <c r="B18"/>
      <c r="C18"/>
      <c r="D18"/>
      <c r="E18"/>
      <c r="F18"/>
      <c r="G18"/>
      <c r="H18"/>
      <c r="I18" s="15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ht="18" customHeight="1" x14ac:dyDescent="0.25">
      <c r="A19"/>
      <c r="B19"/>
      <c r="C19"/>
      <c r="D19"/>
      <c r="E19"/>
      <c r="F19"/>
      <c r="G19"/>
      <c r="H19"/>
      <c r="I19" s="15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ht="18" customHeight="1" x14ac:dyDescent="0.25">
      <c r="A20"/>
      <c r="B20"/>
      <c r="C20"/>
      <c r="D20"/>
      <c r="E20"/>
      <c r="F20"/>
      <c r="G20"/>
      <c r="H20"/>
      <c r="I20" s="15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</sheetData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8"/>
  <sheetViews>
    <sheetView showGridLines="0" workbookViewId="0">
      <selection activeCell="B2" sqref="B2"/>
    </sheetView>
  </sheetViews>
  <sheetFormatPr baseColWidth="10" defaultRowHeight="18" customHeight="1" x14ac:dyDescent="0.25"/>
  <cols>
    <col min="1" max="1" width="2.7109375" style="25" customWidth="1"/>
    <col min="2" max="2" width="36.85546875" style="25" customWidth="1"/>
    <col min="3" max="3" width="5.42578125" style="25" customWidth="1"/>
    <col min="4" max="4" width="36.85546875" style="25" customWidth="1"/>
    <col min="5" max="5" width="5.42578125" style="25" customWidth="1"/>
    <col min="6" max="6" width="30.7109375" style="25" customWidth="1"/>
    <col min="7" max="7" width="5.42578125" style="25" customWidth="1"/>
    <col min="8" max="8" width="30.7109375" style="25" customWidth="1"/>
    <col min="9" max="16384" width="11.42578125" style="25"/>
  </cols>
  <sheetData>
    <row r="2" spans="2:10" ht="30" customHeight="1" x14ac:dyDescent="0.25">
      <c r="B2" s="18" t="s">
        <v>17</v>
      </c>
      <c r="C2" s="20"/>
      <c r="D2" s="19" t="s">
        <v>6</v>
      </c>
      <c r="E2" s="20"/>
      <c r="F2" s="21" t="str">
        <f>B2&amp;" - "&amp;D2</f>
        <v>Année 1990 - Auvergne-Rhône-Alpes</v>
      </c>
      <c r="G2" s="22"/>
      <c r="H2" s="21" cm="1">
        <f t="array" ref="H2">_xlfn.IFS(B2="Année 1990",2,B2="Année 1999",3,B2="Année 2008",4,B2="Année 2022",5)</f>
        <v>2</v>
      </c>
      <c r="I2" s="23"/>
      <c r="J2" s="24">
        <v>1</v>
      </c>
    </row>
    <row r="4" spans="2:10" ht="24.95" customHeight="1" thickBot="1" x14ac:dyDescent="0.3">
      <c r="B4" s="26" t="str">
        <f>"TOTAL : " &amp; UPPER(B2)</f>
        <v>TOTAL : ANNÉE 1990</v>
      </c>
      <c r="C4" s="27"/>
      <c r="D4" s="26" t="str">
        <f>D2</f>
        <v>Auvergne-Rhône-Alpes</v>
      </c>
      <c r="E4" s="27"/>
      <c r="F4" s="26" t="s">
        <v>16</v>
      </c>
      <c r="H4" s="28" t="s">
        <v>15</v>
      </c>
    </row>
    <row r="5" spans="2:10" ht="24.95" customHeight="1" thickTop="1" x14ac:dyDescent="0.25">
      <c r="B5" s="29">
        <f ca="1">SUM(INDIRECT("tbl_Recensement[" &amp; B2 &amp; "]"))</f>
        <v>56577000</v>
      </c>
      <c r="C5" s="29"/>
      <c r="D5" s="29">
        <f>GETPIVOTDATA(TEXT(B2,"@"),TCD!A3,"REGION",'TABLEAU DE BORD'!D2)</f>
        <v>6668168</v>
      </c>
      <c r="E5" s="30"/>
      <c r="F5" s="29">
        <f ca="1">B5-D5</f>
        <v>49908832</v>
      </c>
      <c r="G5" s="31"/>
      <c r="H5" s="32">
        <f ca="1">D5/B5</f>
        <v>0.11786004913657493</v>
      </c>
    </row>
    <row r="7" spans="2:10" ht="18" customHeight="1" x14ac:dyDescent="0.25">
      <c r="B7" s="33"/>
    </row>
    <row r="8" spans="2:10" ht="18" customHeight="1" x14ac:dyDescent="0.25">
      <c r="B8" s="33"/>
    </row>
  </sheetData>
  <sheetProtection selectLockedCells="1"/>
  <dataValidations count="1">
    <dataValidation type="list" allowBlank="1" showInputMessage="1" showErrorMessage="1" sqref="D2" xr:uid="{AA5B2ABE-4D3D-4B61-8B93-5F7B6DA43D49}">
      <formula1>INDIRECT("tbl_Recensement[REGION]")</formula1>
    </dataValidation>
  </dataValidation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'EX 01'!$A$5:$A$17</xm:f>
          </x14:formula1>
          <xm:sqref>E4</xm:sqref>
        </x14:dataValidation>
        <x14:dataValidation type="list" allowBlank="1" showInputMessage="1" showErrorMessage="1" xr:uid="{8343F57E-051F-4015-999A-0AA1D3FEAA61}">
          <x14:formula1>
            <xm:f>'EX 01'!$B$4:$E$4</xm:f>
          </x14:formula1>
          <xm:sqref>B2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CBCD8A4C-A23C-40FA-B0F6-5178286665A8}">
  <ds:schemaRefs/>
</ds:datastoreItem>
</file>

<file path=customXml/itemProps2.xml><?xml version="1.0" encoding="utf-8"?>
<ds:datastoreItem xmlns:ds="http://schemas.openxmlformats.org/officeDocument/2006/customXml" ds:itemID="{55E3F073-E496-439A-809B-EABA8B664C2F}">
  <ds:schemaRefs/>
</ds:datastoreItem>
</file>

<file path=customXml/itemProps3.xml><?xml version="1.0" encoding="utf-8"?>
<ds:datastoreItem xmlns:ds="http://schemas.openxmlformats.org/officeDocument/2006/customXml" ds:itemID="{168A0F43-6611-4A58-AA3B-3B25355B56EA}">
  <ds:schemaRefs/>
</ds:datastoreItem>
</file>

<file path=customXml/itemProps4.xml><?xml version="1.0" encoding="utf-8"?>
<ds:datastoreItem xmlns:ds="http://schemas.openxmlformats.org/officeDocument/2006/customXml" ds:itemID="{EE64AD50-AA20-4AAC-94B7-CD557FB66D0E}">
  <ds:schemaRefs/>
</ds:datastoreItem>
</file>

<file path=customXml/itemProps5.xml><?xml version="1.0" encoding="utf-8"?>
<ds:datastoreItem xmlns:ds="http://schemas.openxmlformats.org/officeDocument/2006/customXml" ds:itemID="{CFF989D0-C798-4EE3-B6E0-9EEA66C7D481}">
  <ds:schemaRefs/>
</ds:datastoreItem>
</file>

<file path=customXml/itemProps6.xml><?xml version="1.0" encoding="utf-8"?>
<ds:datastoreItem xmlns:ds="http://schemas.openxmlformats.org/officeDocument/2006/customXml" ds:itemID="{1D3AD2F2-9C70-4B40-82D8-CDE945340B08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7B5949BE-41A8-407F-8D22-F7461C0061C3}">
  <ds:schemaRefs/>
</ds:datastoreItem>
</file>

<file path=customXml/itemProps8.xml><?xml version="1.0" encoding="utf-8"?>
<ds:datastoreItem xmlns:ds="http://schemas.openxmlformats.org/officeDocument/2006/customXml" ds:itemID="{3F40954D-62DC-4455-948F-3456EADCDD8F}">
  <ds:schemaRefs/>
</ds:datastoreItem>
</file>

<file path=customXml/itemProps9.xml><?xml version="1.0" encoding="utf-8"?>
<ds:datastoreItem xmlns:ds="http://schemas.openxmlformats.org/officeDocument/2006/customXml" ds:itemID="{ADBBE48D-E9E4-4CD1-B26E-EF368570847A}">
  <ds:schemaRefs/>
</ds:datastoreItem>
</file>

<file path=customXml/itemProps10.xml><?xml version="1.0" encoding="utf-8"?>
<ds:datastoreItem xmlns:ds="http://schemas.openxmlformats.org/officeDocument/2006/customXml" ds:itemID="{84EE4E94-8183-4336-BF58-19B7D9C67C99}">
  <ds:schemaRefs/>
</ds:datastoreItem>
</file>

<file path=customXml/itemProps11.xml><?xml version="1.0" encoding="utf-8"?>
<ds:datastoreItem xmlns:ds="http://schemas.openxmlformats.org/officeDocument/2006/customXml" ds:itemID="{2E54153D-7D05-4B71-9742-FF343D20EDE7}">
  <ds:schemaRefs/>
</ds:datastoreItem>
</file>

<file path=customXml/itemProps12.xml><?xml version="1.0" encoding="utf-8"?>
<ds:datastoreItem xmlns:ds="http://schemas.openxmlformats.org/officeDocument/2006/customXml" ds:itemID="{38F4914B-1710-4E63-A024-A7138172A33E}">
  <ds:schemaRefs/>
</ds:datastoreItem>
</file>

<file path=customXml/itemProps13.xml><?xml version="1.0" encoding="utf-8"?>
<ds:datastoreItem xmlns:ds="http://schemas.openxmlformats.org/officeDocument/2006/customXml" ds:itemID="{CDAF30AA-E6D3-4A11-B6CC-9228AA443456}">
  <ds:schemaRefs/>
</ds:datastoreItem>
</file>

<file path=customXml/itemProps14.xml><?xml version="1.0" encoding="utf-8"?>
<ds:datastoreItem xmlns:ds="http://schemas.openxmlformats.org/officeDocument/2006/customXml" ds:itemID="{3095BC3D-8512-4EE6-82CC-A7AF09E802EF}">
  <ds:schemaRefs/>
</ds:datastoreItem>
</file>

<file path=customXml/itemProps15.xml><?xml version="1.0" encoding="utf-8"?>
<ds:datastoreItem xmlns:ds="http://schemas.openxmlformats.org/officeDocument/2006/customXml" ds:itemID="{A8A265C1-7C8C-447F-B9B9-5FB64F20D9C3}">
  <ds:schemaRefs/>
</ds:datastoreItem>
</file>

<file path=customXml/itemProps16.xml><?xml version="1.0" encoding="utf-8"?>
<ds:datastoreItem xmlns:ds="http://schemas.openxmlformats.org/officeDocument/2006/customXml" ds:itemID="{514AA5C8-1A3C-4906-A6A3-2BA63BDCCA99}">
  <ds:schemaRefs/>
</ds:datastoreItem>
</file>

<file path=customXml/itemProps17.xml><?xml version="1.0" encoding="utf-8"?>
<ds:datastoreItem xmlns:ds="http://schemas.openxmlformats.org/officeDocument/2006/customXml" ds:itemID="{027B8734-5EAD-4FD3-AC60-5EE660DAA1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FEUILLE DE ROUTE</vt:lpstr>
      <vt:lpstr>EX 01</vt:lpstr>
      <vt:lpstr>TCD</vt:lpstr>
      <vt:lpstr>TABLEAU DE BORD</vt:lpstr>
    </vt:vector>
  </TitlesOfParts>
  <Company>INED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</cp:lastModifiedBy>
  <dcterms:created xsi:type="dcterms:W3CDTF">2016-01-21T11:05:01Z</dcterms:created>
  <dcterms:modified xsi:type="dcterms:W3CDTF">2023-05-15T12:42:36Z</dcterms:modified>
</cp:coreProperties>
</file>